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240" yWindow="15" windowWidth="11580" windowHeight="6540" tabRatio="649" activeTab="0"/>
  </bookViews>
  <sheets>
    <sheet name="Evaporación porcentual" sheetId="1" r:id="rId1"/>
    <sheet name="Evaporación horaria" sheetId="2" r:id="rId2"/>
  </sheets>
  <definedNames/>
  <calcPr fullCalcOnLoad="1"/>
</workbook>
</file>

<file path=xl/sharedStrings.xml><?xml version="1.0" encoding="utf-8"?>
<sst xmlns="http://schemas.openxmlformats.org/spreadsheetml/2006/main" count="74" uniqueCount="30">
  <si>
    <t>Kilos</t>
  </si>
  <si>
    <t>Volumen de mosto</t>
  </si>
  <si>
    <t>Densidad del mosto</t>
  </si>
  <si>
    <t>Que queremos obtener luego del hervor</t>
  </si>
  <si>
    <t>Que debemos obtener antes del hervor</t>
  </si>
  <si>
    <t>Evaporación horaria</t>
  </si>
  <si>
    <t>Volumen antes del hervor</t>
  </si>
  <si>
    <t>Densidad antes del hervor</t>
  </si>
  <si>
    <t>Extracto necesario</t>
  </si>
  <si>
    <t>gramos/litro</t>
  </si>
  <si>
    <t>Cálculo de los granos necesarios</t>
  </si>
  <si>
    <t>Rendimiento que proyectamos</t>
  </si>
  <si>
    <t>Kilos de granos necesarios</t>
  </si>
  <si>
    <t>litros</t>
  </si>
  <si>
    <t xml:space="preserve">Tiempo de hervor </t>
  </si>
  <si>
    <t>minutos</t>
  </si>
  <si>
    <t>Granos que usaremos</t>
  </si>
  <si>
    <t>Malta base</t>
  </si>
  <si>
    <t>Malta chocolate</t>
  </si>
  <si>
    <t>Cálculo según evaporación horaria</t>
  </si>
  <si>
    <t>Relación de empaste</t>
  </si>
  <si>
    <t>litros por kilo de granos</t>
  </si>
  <si>
    <t>Volumen de la maceración y agua necesaria</t>
  </si>
  <si>
    <t>Litros de agua para el empaste</t>
  </si>
  <si>
    <t>Volumen aproximado del macerado</t>
  </si>
  <si>
    <t>Cantidad de agua para el lavado</t>
  </si>
  <si>
    <t>Cálculo según evaporación porcentual</t>
  </si>
  <si>
    <t>Porcentaje de evaporación</t>
  </si>
  <si>
    <t>%</t>
  </si>
  <si>
    <t>Rendimiento estipulado por cálculo</t>
  </si>
</sst>
</file>

<file path=xl/styles.xml><?xml version="1.0" encoding="utf-8"?>
<styleSheet xmlns="http://schemas.openxmlformats.org/spreadsheetml/2006/main">
  <numFmts count="1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.0%"/>
    <numFmt numFmtId="165" formatCode="d\-mmm\-yy"/>
    <numFmt numFmtId="166" formatCode="0.000"/>
    <numFmt numFmtId="167" formatCode="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166" fontId="0" fillId="3" borderId="0" xfId="0" applyNumberFormat="1" applyFill="1" applyAlignment="1" applyProtection="1">
      <alignment/>
      <protection locked="0"/>
    </xf>
    <xf numFmtId="0" fontId="0" fillId="3" borderId="0" xfId="0" applyFill="1" applyAlignment="1" applyProtection="1">
      <alignment/>
      <protection locked="0"/>
    </xf>
    <xf numFmtId="0" fontId="0" fillId="2" borderId="0" xfId="0" applyFill="1" applyAlignment="1">
      <alignment/>
    </xf>
    <xf numFmtId="2" fontId="0" fillId="3" borderId="0" xfId="0" applyNumberFormat="1" applyFill="1" applyAlignment="1" applyProtection="1">
      <alignment/>
      <protection locked="0"/>
    </xf>
    <xf numFmtId="9" fontId="0" fillId="3" borderId="0" xfId="0" applyNumberFormat="1" applyFill="1" applyAlignment="1" applyProtection="1">
      <alignment/>
      <protection locked="0"/>
    </xf>
    <xf numFmtId="10" fontId="0" fillId="3" borderId="0" xfId="0" applyNumberFormat="1" applyFill="1" applyAlignment="1" applyProtection="1">
      <alignment/>
      <protection locked="0"/>
    </xf>
    <xf numFmtId="166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0" fontId="0" fillId="4" borderId="0" xfId="0" applyFill="1" applyAlignment="1">
      <alignment/>
    </xf>
    <xf numFmtId="9" fontId="0" fillId="4" borderId="0" xfId="0" applyNumberFormat="1" applyFill="1" applyAlignment="1">
      <alignment/>
    </xf>
    <xf numFmtId="10" fontId="0" fillId="4" borderId="0" xfId="0" applyNumberFormat="1" applyFill="1" applyAlignment="1" applyProtection="1">
      <alignment/>
      <protection/>
    </xf>
    <xf numFmtId="167" fontId="0" fillId="3" borderId="0" xfId="0" applyNumberFormat="1" applyFill="1" applyAlignment="1" applyProtection="1">
      <alignment/>
      <protection locked="0"/>
    </xf>
    <xf numFmtId="2" fontId="0" fillId="4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6"/>
  <sheetViews>
    <sheetView tabSelected="1" workbookViewId="0" topLeftCell="A4">
      <selection activeCell="A16" sqref="A16"/>
    </sheetView>
  </sheetViews>
  <sheetFormatPr defaultColWidth="11.421875" defaultRowHeight="12.75"/>
  <cols>
    <col min="1" max="1" width="21.8515625" style="4" customWidth="1"/>
    <col min="2" max="2" width="8.140625" style="4" customWidth="1"/>
    <col min="3" max="16384" width="11.421875" style="4" customWidth="1"/>
  </cols>
  <sheetData>
    <row r="2" spans="1:4" ht="12.75">
      <c r="A2" s="16" t="s">
        <v>26</v>
      </c>
      <c r="B2" s="16"/>
      <c r="C2" s="16"/>
      <c r="D2" s="16"/>
    </row>
    <row r="3" spans="1:4" ht="12.75">
      <c r="A3" s="16"/>
      <c r="B3" s="16"/>
      <c r="C3" s="16"/>
      <c r="D3" s="16"/>
    </row>
    <row r="5" spans="1:4" ht="12.75">
      <c r="A5" s="15" t="s">
        <v>3</v>
      </c>
      <c r="B5" s="15"/>
      <c r="C5" s="15"/>
      <c r="D5" s="15"/>
    </row>
    <row r="7" spans="1:4" ht="12.75">
      <c r="A7" s="4" t="s">
        <v>1</v>
      </c>
      <c r="C7" s="2">
        <v>40</v>
      </c>
      <c r="D7" s="4" t="s">
        <v>13</v>
      </c>
    </row>
    <row r="8" spans="1:3" ht="12.75">
      <c r="A8" s="4" t="s">
        <v>2</v>
      </c>
      <c r="C8" s="3">
        <v>1045</v>
      </c>
    </row>
    <row r="10" spans="1:4" ht="12.75">
      <c r="A10" s="15" t="s">
        <v>4</v>
      </c>
      <c r="B10" s="15"/>
      <c r="C10" s="15"/>
      <c r="D10" s="15"/>
    </row>
    <row r="12" spans="1:4" ht="12.75">
      <c r="A12" s="4" t="s">
        <v>27</v>
      </c>
      <c r="C12" s="5">
        <v>11</v>
      </c>
      <c r="D12" s="4" t="s">
        <v>28</v>
      </c>
    </row>
    <row r="13" spans="1:4" ht="12.75">
      <c r="A13" s="4" t="s">
        <v>6</v>
      </c>
      <c r="C13" s="8">
        <f>C7/(1-C12/100)</f>
        <v>44.9438202247191</v>
      </c>
      <c r="D13" s="4" t="s">
        <v>13</v>
      </c>
    </row>
    <row r="14" spans="1:3" ht="12.75">
      <c r="A14" s="4" t="s">
        <v>7</v>
      </c>
      <c r="C14" s="9">
        <f>(C8*C7+1000*(C13-C7))/C13</f>
        <v>1040.0500000000002</v>
      </c>
    </row>
    <row r="15" spans="1:4" ht="12.75">
      <c r="A15" s="4" t="s">
        <v>8</v>
      </c>
      <c r="C15" s="14">
        <f>C14*(259-259000/C14)/100</f>
        <v>103.72950000000057</v>
      </c>
      <c r="D15" s="4" t="s">
        <v>9</v>
      </c>
    </row>
    <row r="16" spans="1:3" ht="12.75">
      <c r="A16" s="4" t="s">
        <v>29</v>
      </c>
      <c r="C16" s="11">
        <f>(-0.00537*C14+6.261533)</f>
        <v>0.6764644999999989</v>
      </c>
    </row>
    <row r="18" spans="1:4" ht="12.75">
      <c r="A18" s="15" t="s">
        <v>10</v>
      </c>
      <c r="B18" s="15"/>
      <c r="C18" s="15"/>
      <c r="D18" s="15"/>
    </row>
    <row r="20" spans="1:3" ht="12.75">
      <c r="A20" s="4" t="s">
        <v>11</v>
      </c>
      <c r="C20" s="6">
        <v>0.6</v>
      </c>
    </row>
    <row r="21" spans="1:4" ht="12.75">
      <c r="A21" s="4" t="s">
        <v>12</v>
      </c>
      <c r="C21" s="8">
        <f>C13*C15/C20/1000</f>
        <v>7.770000000000043</v>
      </c>
      <c r="D21" s="4" t="s">
        <v>0</v>
      </c>
    </row>
    <row r="23" ht="12.75">
      <c r="A23" s="4" t="s">
        <v>16</v>
      </c>
    </row>
    <row r="24" spans="1:4" ht="12.75">
      <c r="A24" s="1" t="s">
        <v>17</v>
      </c>
      <c r="B24" s="12">
        <f>1-B25-B26-B27-B28-B29</f>
        <v>0.97</v>
      </c>
      <c r="C24" s="8">
        <f aca="true" t="shared" si="0" ref="C24:C29">$C$21*B24</f>
        <v>7.536900000000042</v>
      </c>
      <c r="D24" s="4" t="s">
        <v>0</v>
      </c>
    </row>
    <row r="25" spans="1:4" ht="12.75">
      <c r="A25" s="3" t="s">
        <v>18</v>
      </c>
      <c r="B25" s="7">
        <v>0.03</v>
      </c>
      <c r="C25" s="8">
        <f t="shared" si="0"/>
        <v>0.23310000000000128</v>
      </c>
      <c r="D25" s="4" t="s">
        <v>0</v>
      </c>
    </row>
    <row r="26" spans="1:4" ht="12.75">
      <c r="A26" s="3"/>
      <c r="B26" s="7">
        <v>0</v>
      </c>
      <c r="C26" s="8">
        <f t="shared" si="0"/>
        <v>0</v>
      </c>
      <c r="D26" s="4" t="s">
        <v>0</v>
      </c>
    </row>
    <row r="27" spans="1:4" ht="12.75">
      <c r="A27" s="3"/>
      <c r="B27" s="7">
        <v>0</v>
      </c>
      <c r="C27" s="8">
        <f t="shared" si="0"/>
        <v>0</v>
      </c>
      <c r="D27" s="4" t="s">
        <v>0</v>
      </c>
    </row>
    <row r="28" spans="1:4" ht="12.75">
      <c r="A28" s="3"/>
      <c r="B28" s="7">
        <v>0</v>
      </c>
      <c r="C28" s="8">
        <f t="shared" si="0"/>
        <v>0</v>
      </c>
      <c r="D28" s="4" t="s">
        <v>0</v>
      </c>
    </row>
    <row r="29" spans="1:4" ht="12.75">
      <c r="A29" s="3"/>
      <c r="B29" s="7">
        <v>0</v>
      </c>
      <c r="C29" s="8">
        <f t="shared" si="0"/>
        <v>0</v>
      </c>
      <c r="D29" s="4" t="s">
        <v>0</v>
      </c>
    </row>
    <row r="31" spans="1:4" ht="12.75">
      <c r="A31" s="15" t="s">
        <v>22</v>
      </c>
      <c r="B31" s="15"/>
      <c r="C31" s="15"/>
      <c r="D31" s="15"/>
    </row>
    <row r="33" spans="1:3" ht="12.75">
      <c r="A33" s="4" t="s">
        <v>20</v>
      </c>
      <c r="B33" s="13">
        <v>3.2</v>
      </c>
      <c r="C33" s="4" t="s">
        <v>21</v>
      </c>
    </row>
    <row r="34" spans="1:4" ht="12.75">
      <c r="A34" s="4" t="s">
        <v>23</v>
      </c>
      <c r="C34" s="8">
        <f>C21*B33</f>
        <v>24.86400000000014</v>
      </c>
      <c r="D34" s="4" t="s">
        <v>13</v>
      </c>
    </row>
    <row r="35" spans="1:4" ht="12.75">
      <c r="A35" s="4" t="s">
        <v>24</v>
      </c>
      <c r="C35" s="8">
        <f>C21*(B33+0.75)</f>
        <v>30.691500000000172</v>
      </c>
      <c r="D35" s="4" t="s">
        <v>13</v>
      </c>
    </row>
    <row r="36" spans="1:4" ht="12.75">
      <c r="A36" s="4" t="s">
        <v>25</v>
      </c>
      <c r="C36" s="8">
        <f>(C13+C21*1.67-C34)*1.1</f>
        <v>36.36129224719094</v>
      </c>
      <c r="D36" s="4" t="s">
        <v>13</v>
      </c>
    </row>
  </sheetData>
  <sheetProtection sheet="1" objects="1" scenarios="1"/>
  <mergeCells count="5">
    <mergeCell ref="A31:D31"/>
    <mergeCell ref="A2:D3"/>
    <mergeCell ref="A5:D5"/>
    <mergeCell ref="A10:D10"/>
    <mergeCell ref="A18:D18"/>
  </mergeCells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37"/>
  <sheetViews>
    <sheetView workbookViewId="0" topLeftCell="A18">
      <selection activeCell="C36" sqref="C36"/>
    </sheetView>
  </sheetViews>
  <sheetFormatPr defaultColWidth="11.421875" defaultRowHeight="12.75"/>
  <cols>
    <col min="1" max="1" width="21.8515625" style="4" customWidth="1"/>
    <col min="2" max="2" width="8.140625" style="4" customWidth="1"/>
    <col min="3" max="16384" width="11.421875" style="4" customWidth="1"/>
  </cols>
  <sheetData>
    <row r="2" spans="1:4" ht="12.75">
      <c r="A2" s="16" t="s">
        <v>19</v>
      </c>
      <c r="B2" s="16"/>
      <c r="C2" s="16"/>
      <c r="D2" s="16"/>
    </row>
    <row r="3" spans="1:4" ht="12.75">
      <c r="A3" s="16"/>
      <c r="B3" s="16"/>
      <c r="C3" s="16"/>
      <c r="D3" s="16"/>
    </row>
    <row r="5" spans="1:4" ht="12.75">
      <c r="A5" s="15" t="s">
        <v>3</v>
      </c>
      <c r="B5" s="15"/>
      <c r="C5" s="15"/>
      <c r="D5" s="15"/>
    </row>
    <row r="7" spans="1:4" ht="12.75">
      <c r="A7" s="4" t="s">
        <v>1</v>
      </c>
      <c r="C7" s="2">
        <v>40</v>
      </c>
      <c r="D7" s="4" t="s">
        <v>13</v>
      </c>
    </row>
    <row r="8" spans="1:3" ht="12.75">
      <c r="A8" s="4" t="s">
        <v>2</v>
      </c>
      <c r="C8" s="3">
        <v>1045</v>
      </c>
    </row>
    <row r="10" spans="1:4" ht="12.75">
      <c r="A10" s="15" t="s">
        <v>4</v>
      </c>
      <c r="B10" s="15"/>
      <c r="C10" s="15"/>
      <c r="D10" s="15"/>
    </row>
    <row r="12" spans="1:4" ht="12.75">
      <c r="A12" s="4" t="s">
        <v>14</v>
      </c>
      <c r="C12" s="3">
        <v>60</v>
      </c>
      <c r="D12" s="4" t="s">
        <v>15</v>
      </c>
    </row>
    <row r="13" spans="1:4" ht="12.75">
      <c r="A13" s="4" t="s">
        <v>5</v>
      </c>
      <c r="C13" s="5">
        <v>4</v>
      </c>
      <c r="D13" s="4" t="s">
        <v>13</v>
      </c>
    </row>
    <row r="14" spans="1:4" ht="12.75">
      <c r="A14" s="4" t="s">
        <v>6</v>
      </c>
      <c r="C14" s="8">
        <f>C7+C13*C12/60</f>
        <v>44</v>
      </c>
      <c r="D14" s="4" t="s">
        <v>13</v>
      </c>
    </row>
    <row r="15" spans="1:3" ht="12.75">
      <c r="A15" s="4" t="s">
        <v>7</v>
      </c>
      <c r="C15" s="9">
        <f>(C8*C7+1000*(C14-C7))/C14</f>
        <v>1040.909090909091</v>
      </c>
    </row>
    <row r="16" spans="1:4" ht="12.75">
      <c r="A16" s="4" t="s">
        <v>8</v>
      </c>
      <c r="C16" s="14">
        <f>C15*(259-259000/C15)/100</f>
        <v>105.95454545454574</v>
      </c>
      <c r="D16" s="4" t="s">
        <v>9</v>
      </c>
    </row>
    <row r="17" spans="1:3" ht="12.75">
      <c r="A17" s="4" t="s">
        <v>29</v>
      </c>
      <c r="C17" s="11">
        <f>(-0.00537*C15+6.261533)</f>
        <v>0.671851181818182</v>
      </c>
    </row>
    <row r="19" spans="1:4" ht="12.75">
      <c r="A19" s="15" t="s">
        <v>10</v>
      </c>
      <c r="B19" s="15"/>
      <c r="C19" s="15"/>
      <c r="D19" s="15"/>
    </row>
    <row r="21" spans="1:3" ht="12.75">
      <c r="A21" s="4" t="s">
        <v>11</v>
      </c>
      <c r="C21" s="6">
        <v>0.6</v>
      </c>
    </row>
    <row r="22" spans="1:4" ht="12.75">
      <c r="A22" s="4" t="s">
        <v>12</v>
      </c>
      <c r="C22" s="10">
        <f>C14*C16/C21/1000</f>
        <v>7.770000000000022</v>
      </c>
      <c r="D22" s="4" t="s">
        <v>0</v>
      </c>
    </row>
    <row r="24" ht="12.75">
      <c r="A24" s="4" t="s">
        <v>16</v>
      </c>
    </row>
    <row r="25" spans="1:4" ht="12.75">
      <c r="A25" s="1" t="s">
        <v>17</v>
      </c>
      <c r="B25" s="12">
        <f>1-B26-B27-B28-B29-B30</f>
        <v>0.97</v>
      </c>
      <c r="C25" s="8">
        <f aca="true" t="shared" si="0" ref="C25:C30">$C$22*B25</f>
        <v>7.536900000000021</v>
      </c>
      <c r="D25" s="4" t="s">
        <v>0</v>
      </c>
    </row>
    <row r="26" spans="1:4" ht="12.75">
      <c r="A26" s="3" t="s">
        <v>18</v>
      </c>
      <c r="B26" s="7">
        <v>0.03</v>
      </c>
      <c r="C26" s="8">
        <f t="shared" si="0"/>
        <v>0.23310000000000064</v>
      </c>
      <c r="D26" s="4" t="s">
        <v>0</v>
      </c>
    </row>
    <row r="27" spans="1:4" ht="12.75">
      <c r="A27" s="3"/>
      <c r="B27" s="7">
        <v>0</v>
      </c>
      <c r="C27" s="8">
        <f t="shared" si="0"/>
        <v>0</v>
      </c>
      <c r="D27" s="4" t="s">
        <v>0</v>
      </c>
    </row>
    <row r="28" spans="1:4" ht="12.75">
      <c r="A28" s="3"/>
      <c r="B28" s="7">
        <v>0</v>
      </c>
      <c r="C28" s="8">
        <f t="shared" si="0"/>
        <v>0</v>
      </c>
      <c r="D28" s="4" t="s">
        <v>0</v>
      </c>
    </row>
    <row r="29" spans="1:4" ht="12.75">
      <c r="A29" s="3"/>
      <c r="B29" s="7">
        <v>0</v>
      </c>
      <c r="C29" s="8">
        <f t="shared" si="0"/>
        <v>0</v>
      </c>
      <c r="D29" s="4" t="s">
        <v>0</v>
      </c>
    </row>
    <row r="30" spans="1:4" ht="12.75">
      <c r="A30" s="3"/>
      <c r="B30" s="7">
        <v>0</v>
      </c>
      <c r="C30" s="8">
        <f t="shared" si="0"/>
        <v>0</v>
      </c>
      <c r="D30" s="4" t="s">
        <v>0</v>
      </c>
    </row>
    <row r="32" spans="1:4" ht="12.75">
      <c r="A32" s="15" t="s">
        <v>22</v>
      </c>
      <c r="B32" s="15"/>
      <c r="C32" s="15"/>
      <c r="D32" s="15"/>
    </row>
    <row r="34" spans="1:3" ht="12.75">
      <c r="A34" s="4" t="s">
        <v>20</v>
      </c>
      <c r="B34" s="13">
        <v>3.2</v>
      </c>
      <c r="C34" s="4" t="s">
        <v>21</v>
      </c>
    </row>
    <row r="35" spans="1:4" ht="12.75">
      <c r="A35" s="4" t="s">
        <v>23</v>
      </c>
      <c r="C35" s="8">
        <f>C22*B34</f>
        <v>24.864000000000072</v>
      </c>
      <c r="D35" s="4" t="s">
        <v>13</v>
      </c>
    </row>
    <row r="36" spans="1:4" ht="12.75">
      <c r="A36" s="4" t="s">
        <v>24</v>
      </c>
      <c r="C36" s="8">
        <f>C22*(B34+0.75)</f>
        <v>30.691500000000087</v>
      </c>
      <c r="D36" s="4" t="s">
        <v>13</v>
      </c>
    </row>
    <row r="37" spans="1:4" ht="12.75">
      <c r="A37" s="4" t="s">
        <v>25</v>
      </c>
      <c r="C37" s="8">
        <f>(C14+C22*1.67-C35)*1.1</f>
        <v>35.323089999999965</v>
      </c>
      <c r="D37" s="4" t="s">
        <v>13</v>
      </c>
    </row>
  </sheetData>
  <sheetProtection sheet="1" objects="1" scenarios="1"/>
  <mergeCells count="5">
    <mergeCell ref="A2:D3"/>
    <mergeCell ref="A32:D32"/>
    <mergeCell ref="A5:D5"/>
    <mergeCell ref="A10:D10"/>
    <mergeCell ref="A19:D19"/>
  </mergeCells>
  <printOptions/>
  <pageMargins left="0.75" right="0.75" top="1" bottom="1" header="0" footer="0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Triple 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Javier Vogrig</dc:creator>
  <cp:keywords/>
  <dc:description/>
  <cp:lastModifiedBy>Vogrig</cp:lastModifiedBy>
  <cp:lastPrinted>2005-08-15T02:33:44Z</cp:lastPrinted>
  <dcterms:created xsi:type="dcterms:W3CDTF">2002-06-27T10:48:22Z</dcterms:created>
  <dcterms:modified xsi:type="dcterms:W3CDTF">2005-08-23T16:45:49Z</dcterms:modified>
  <cp:category/>
  <cp:version/>
  <cp:contentType/>
  <cp:contentStatus/>
</cp:coreProperties>
</file>